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000" windowHeight="63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<sst xmlns="http://schemas.openxmlformats.org/spreadsheetml/2006/main" count="29" uniqueCount="27">
  <si>
    <t>Rotor RPM---------------</t>
  </si>
  <si>
    <t>Rotor weight, lbs------</t>
  </si>
  <si>
    <t>Undersling, in.----------</t>
  </si>
  <si>
    <t>Stabilizer area, sq.ft.-</t>
  </si>
  <si>
    <t>Moment arm, ft.--------</t>
  </si>
  <si>
    <t>Stabilizer volume------</t>
  </si>
  <si>
    <t>Blade chord, in.--------</t>
  </si>
  <si>
    <t xml:space="preserve"> Moment arm is distance from 1/4 chord of stabilizer to center of rotor</t>
  </si>
  <si>
    <t xml:space="preserve"> Weight of complete rotor, including both blades and hub.</t>
  </si>
  <si>
    <t>Disc loading, lb/sq ft-</t>
  </si>
  <si>
    <t>Rotor diameter, ft.-----</t>
  </si>
  <si>
    <t>Blade loading,lb/sq ft-</t>
  </si>
  <si>
    <t xml:space="preserve"> Blade loading controls rotor tip speed and effeciency. 35lb/sq ft is ideal.</t>
  </si>
  <si>
    <t xml:space="preserve"> Disc loading controls minimum flying speed.</t>
  </si>
  <si>
    <t>HP--------------------------</t>
  </si>
  <si>
    <t>RPM-----------------------</t>
  </si>
  <si>
    <t>Torque, ft-lb-------------</t>
  </si>
  <si>
    <t>AUW, lb.-----------------</t>
  </si>
  <si>
    <t>DWs-----------------------</t>
  </si>
  <si>
    <t>Others---------------------</t>
  </si>
  <si>
    <t xml:space="preserve"> If actual rotor RPM is not known, use estimated values from lines 33 or 35.</t>
  </si>
  <si>
    <t>33 or 34.</t>
  </si>
  <si>
    <t>Torque---------------------</t>
  </si>
  <si>
    <t>HP----------</t>
  </si>
  <si>
    <t>RPM-------</t>
  </si>
  <si>
    <t>Torque-----</t>
  </si>
  <si>
    <t xml:space="preserve"> Undersling is the distance from the centerline of the teeter bolt to the hub centerline.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</si>
</sst>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2" fontId="0" fillId="2" borderId="0" xfId="0" applyNumberFormat="1" applyFill="1" applyAlignment="1" applyProtection="1">
      <alignment/>
      <protection/>
    </xf>
    <xf numFmtId="172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73" fontId="0" fillId="2" borderId="0" xfId="0" applyNumberFormat="1" applyFill="1" applyAlignment="1">
      <alignment/>
    </xf>
    <xf numFmtId="1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49</xdr:row>
      <xdr:rowOff>152400</xdr:rowOff>
    </xdr:from>
    <xdr:to>
      <xdr:col>2</xdr:col>
      <xdr:colOff>361950</xdr:colOff>
      <xdr:row>50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 flipH="1" flipV="1">
          <a:off x="1552575" y="8086725"/>
          <a:ext cx="285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Rotor weight is the weight of the complete rotor, including both blades and hub.</a:t>
          </a:r>
        </a:p>
      </xdr:txBody>
    </xdr:sp>
    <xdr:clientData/>
  </xdr:twoCellAnchor>
  <xdr:twoCellAnchor>
    <xdr:from>
      <xdr:col>0</xdr:col>
      <xdr:colOff>333375</xdr:colOff>
      <xdr:row>1</xdr:row>
      <xdr:rowOff>57150</xdr:rowOff>
    </xdr:from>
    <xdr:to>
      <xdr:col>1</xdr:col>
      <xdr:colOff>581025</xdr:colOff>
      <xdr:row>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3375" y="219075"/>
          <a:ext cx="8572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UNDERSLING</a:t>
          </a:r>
        </a:p>
      </xdr:txBody>
    </xdr:sp>
    <xdr:clientData/>
  </xdr:twoCellAnchor>
  <xdr:twoCellAnchor>
    <xdr:from>
      <xdr:col>0</xdr:col>
      <xdr:colOff>323850</xdr:colOff>
      <xdr:row>8</xdr:row>
      <xdr:rowOff>85725</xdr:rowOff>
    </xdr:from>
    <xdr:to>
      <xdr:col>1</xdr:col>
      <xdr:colOff>600075</xdr:colOff>
      <xdr:row>9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3850" y="1381125"/>
          <a:ext cx="885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TAIL VOLUME</a:t>
          </a:r>
        </a:p>
      </xdr:txBody>
    </xdr:sp>
    <xdr:clientData/>
  </xdr:twoCellAnchor>
  <xdr:twoCellAnchor>
    <xdr:from>
      <xdr:col>3</xdr:col>
      <xdr:colOff>295275</xdr:colOff>
      <xdr:row>50</xdr:row>
      <xdr:rowOff>114300</xdr:rowOff>
    </xdr:from>
    <xdr:to>
      <xdr:col>3</xdr:col>
      <xdr:colOff>323850</xdr:colOff>
      <xdr:row>50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 flipH="1" flipV="1">
          <a:off x="2133600" y="8210550"/>
          <a:ext cx="285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16</xdr:row>
      <xdr:rowOff>66675</xdr:rowOff>
    </xdr:from>
    <xdr:to>
      <xdr:col>2</xdr:col>
      <xdr:colOff>38100</xdr:colOff>
      <xdr:row>17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5750" y="2657475"/>
          <a:ext cx="971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DISC LOADING</a:t>
          </a:r>
        </a:p>
      </xdr:txBody>
    </xdr:sp>
    <xdr:clientData/>
  </xdr:twoCellAnchor>
  <xdr:twoCellAnchor>
    <xdr:from>
      <xdr:col>0</xdr:col>
      <xdr:colOff>285750</xdr:colOff>
      <xdr:row>20</xdr:row>
      <xdr:rowOff>66675</xdr:rowOff>
    </xdr:from>
    <xdr:to>
      <xdr:col>2</xdr:col>
      <xdr:colOff>133350</xdr:colOff>
      <xdr:row>21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5750" y="3305175"/>
          <a:ext cx="1066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BLADE LOADING</a:t>
          </a:r>
        </a:p>
      </xdr:txBody>
    </xdr:sp>
    <xdr:clientData/>
  </xdr:twoCellAnchor>
  <xdr:twoCellAnchor>
    <xdr:from>
      <xdr:col>0</xdr:col>
      <xdr:colOff>304800</xdr:colOff>
      <xdr:row>24</xdr:row>
      <xdr:rowOff>66675</xdr:rowOff>
    </xdr:from>
    <xdr:to>
      <xdr:col>2</xdr:col>
      <xdr:colOff>171450</xdr:colOff>
      <xdr:row>25</xdr:row>
      <xdr:rowOff>66675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04800" y="3952875"/>
          <a:ext cx="1085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HP, Torque, RPM</a:t>
          </a:r>
        </a:p>
      </xdr:txBody>
    </xdr:sp>
    <xdr:clientData/>
  </xdr:twoCellAnchor>
  <xdr:twoCellAnchor>
    <xdr:from>
      <xdr:col>9</xdr:col>
      <xdr:colOff>57150</xdr:colOff>
      <xdr:row>1</xdr:row>
      <xdr:rowOff>0</xdr:rowOff>
    </xdr:from>
    <xdr:to>
      <xdr:col>9</xdr:col>
      <xdr:colOff>600075</xdr:colOff>
      <xdr:row>1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553075" y="161925"/>
          <a:ext cx="542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 beaty</a:t>
          </a:r>
        </a:p>
      </xdr:txBody>
    </xdr:sp>
    <xdr:clientData/>
  </xdr:twoCellAnchor>
  <xdr:twoCellAnchor>
    <xdr:from>
      <xdr:col>0</xdr:col>
      <xdr:colOff>276225</xdr:colOff>
      <xdr:row>30</xdr:row>
      <xdr:rowOff>66675</xdr:rowOff>
    </xdr:from>
    <xdr:to>
      <xdr:col>3</xdr:col>
      <xdr:colOff>19050</xdr:colOff>
      <xdr:row>31</xdr:row>
      <xdr:rowOff>85725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76225" y="4924425"/>
          <a:ext cx="15811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ESTIMATED ROTOR RPM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workbookViewId="0" topLeftCell="A2">
      <selection activeCell="E10" sqref="E10"/>
    </sheetView>
  </sheetViews>
  <sheetFormatPr defaultColWidth="9.140625" defaultRowHeight="12.75"/>
  <cols>
    <col min="3" max="3" width="9.28125" style="0" customWidth="1"/>
  </cols>
  <sheetData>
    <row r="2" ht="12.75">
      <c r="J2">
        <f>C4-C6</f>
        <v>388</v>
      </c>
    </row>
    <row r="4" spans="1:3" ht="12.75">
      <c r="A4" t="s">
        <v>17</v>
      </c>
      <c r="C4" s="2">
        <v>425</v>
      </c>
    </row>
    <row r="5" spans="1:10" ht="12.75">
      <c r="A5" t="s">
        <v>0</v>
      </c>
      <c r="C5" s="2">
        <v>330</v>
      </c>
      <c r="D5" t="s">
        <v>20</v>
      </c>
      <c r="J5" t="s">
        <v>21</v>
      </c>
    </row>
    <row r="6" spans="1:4" ht="12.75">
      <c r="A6" t="s">
        <v>1</v>
      </c>
      <c r="C6" s="2">
        <v>37</v>
      </c>
      <c r="D6" t="s">
        <v>8</v>
      </c>
    </row>
    <row r="7" spans="1:4" ht="12.75">
      <c r="A7" t="s">
        <v>2</v>
      </c>
      <c r="C7" s="3">
        <f>34800*J2/(C6*C5^2)</f>
        <v>3.3510535328717146</v>
      </c>
      <c r="D7" t="s">
        <v>26</v>
      </c>
    </row>
    <row r="11" spans="1:3" ht="12.75">
      <c r="A11" t="s">
        <v>10</v>
      </c>
      <c r="C11" s="2">
        <v>22</v>
      </c>
    </row>
    <row r="12" spans="1:3" ht="12.75">
      <c r="A12" t="s">
        <v>6</v>
      </c>
      <c r="C12" s="2">
        <v>7</v>
      </c>
    </row>
    <row r="13" spans="1:3" ht="12.75">
      <c r="A13" t="s">
        <v>3</v>
      </c>
      <c r="C13" s="2">
        <v>5</v>
      </c>
    </row>
    <row r="14" spans="1:7" ht="12.75">
      <c r="A14" t="s">
        <v>4</v>
      </c>
      <c r="C14" s="7">
        <v>7</v>
      </c>
      <c r="D14" t="s">
        <v>7</v>
      </c>
      <c r="G14" s="1"/>
    </row>
    <row r="15" spans="1:3" ht="12.75">
      <c r="A15" t="s">
        <v>5</v>
      </c>
      <c r="C15" s="4">
        <f>C13*C14/(C11^2*C12/12)</f>
        <v>0.12396694214876033</v>
      </c>
    </row>
    <row r="19" spans="1:4" ht="12.75">
      <c r="A19" t="s">
        <v>9</v>
      </c>
      <c r="C19" s="5">
        <f>C4/((C11/2)^2*PI())</f>
        <v>1.1180305919678597</v>
      </c>
      <c r="D19" t="s">
        <v>13</v>
      </c>
    </row>
    <row r="23" spans="1:4" ht="12.75">
      <c r="A23" t="s">
        <v>11</v>
      </c>
      <c r="C23" s="5">
        <f>C4/(C11*C12/12)</f>
        <v>33.116883116883116</v>
      </c>
      <c r="D23" t="s">
        <v>12</v>
      </c>
    </row>
    <row r="27" spans="1:9" ht="12.75">
      <c r="A27" t="s">
        <v>14</v>
      </c>
      <c r="C27" s="2">
        <v>53</v>
      </c>
      <c r="E27" t="s">
        <v>14</v>
      </c>
      <c r="F27" s="6">
        <f>F28*F29/5252</f>
        <v>53.01980198019802</v>
      </c>
      <c r="H27" t="s">
        <v>23</v>
      </c>
      <c r="I27" s="2">
        <v>53</v>
      </c>
    </row>
    <row r="28" spans="1:9" ht="12.75">
      <c r="A28" t="s">
        <v>15</v>
      </c>
      <c r="C28" s="2">
        <v>2600</v>
      </c>
      <c r="E28" t="s">
        <v>15</v>
      </c>
      <c r="F28" s="2">
        <v>2600</v>
      </c>
      <c r="H28" t="s">
        <v>24</v>
      </c>
      <c r="I28" s="6">
        <f>I27*5252/I29</f>
        <v>2599.028944911298</v>
      </c>
    </row>
    <row r="29" spans="1:9" ht="12.75">
      <c r="A29" t="s">
        <v>16</v>
      </c>
      <c r="C29" s="6">
        <f>C27*5252/C28</f>
        <v>107.06</v>
      </c>
      <c r="E29" t="s">
        <v>22</v>
      </c>
      <c r="F29" s="2">
        <v>107.1</v>
      </c>
      <c r="H29" t="s">
        <v>25</v>
      </c>
      <c r="I29" s="2">
        <v>107.1</v>
      </c>
    </row>
    <row r="33" spans="1:3" ht="12.75">
      <c r="A33" t="s">
        <v>18</v>
      </c>
      <c r="C33" s="6">
        <f>66*(C23^0.5)/(PI()*C11)*60</f>
        <v>329.7215707058011</v>
      </c>
    </row>
    <row r="34" spans="1:3" ht="12.75">
      <c r="A34" t="s">
        <v>19</v>
      </c>
      <c r="C34" s="6">
        <f>C33*1.077</f>
        <v>355.1101316501478</v>
      </c>
    </row>
  </sheetData>
  <sheetProtection password="9013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beaty </dc:creator>
  <cp:keywords/>
  <dc:description/>
  <cp:lastModifiedBy>Barry Ferguson</cp:lastModifiedBy>
  <dcterms:created xsi:type="dcterms:W3CDTF">1999-12-18T19:09:39Z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